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5A2A21A-2155-46F2-9083-0DCFD33B40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AD10" i="5"/>
  <c r="AC10" i="5"/>
  <c r="AB10" i="5"/>
  <c r="AA10" i="5"/>
  <c r="W10" i="5"/>
  <c r="U10" i="5"/>
  <c r="V10" i="5" s="1"/>
  <c r="T10" i="5"/>
  <c r="S10" i="5"/>
  <c r="R10" i="5"/>
  <c r="Q10" i="5"/>
  <c r="K10" i="5"/>
  <c r="I10" i="5"/>
  <c r="J10" i="5" s="1"/>
  <c r="H10" i="5"/>
  <c r="G10" i="5"/>
  <c r="F10" i="5"/>
  <c r="E10" i="5"/>
  <c r="AF10" i="5" l="1"/>
  <c r="I15" i="5"/>
  <c r="K14" i="5"/>
  <c r="G14" i="5"/>
  <c r="F14" i="5"/>
  <c r="H14" i="5" l="1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O14" i="5" l="1"/>
  <c r="J14" i="5"/>
  <c r="M14" i="5"/>
  <c r="N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<sst xmlns="http://schemas.openxmlformats.org/spreadsheetml/2006/main" count="82" uniqueCount="36">
  <si>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</si>
  <si>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</si>
  <si>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</si>
  <si>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</si>
  <si>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</si>
  <si>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</si>
  <si>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</si>
  <si>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</si>
  <si>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</si>
  <si>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</si>
  <si>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</si>
  <si>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</si>
  <si>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</si>
  <si>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</si>
  <si>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</si>
  <si>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</si>
  <si>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</si>
  <si>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</si>
  <si>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</si>
  <si>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</si>
  <si>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</si>
  <si>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</si>
  <si>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</si>
  <si>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</si>
  <si>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</si>
  <si>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Arttu Kallio</t>
  </si>
  <si>
    <t>8.</t>
  </si>
  <si>
    <t>PattU  2</t>
  </si>
  <si>
    <t>Pattijoen Urheilijat Juniorit  (2012),  kasvattajaseura</t>
  </si>
  <si>
    <t>18.5.2002   Raahe</t>
  </si>
  <si>
    <t>9.</t>
  </si>
  <si>
    <t>12.</t>
  </si>
  <si>
    <t>HP-K</t>
  </si>
  <si>
    <t>HP-K = Haapajärven Pesä-Kiilat  (1990)</t>
  </si>
  <si>
    <t>10.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</si>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</sst>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25</v>
      </c>
      <c r="C1" s="2"/>
      <c r="D1" s="3"/>
      <c r="E1" s="4" t="s">
        <v>29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2018</v>
      </c>
      <c r="Y4" s="12" t="s">
        <v>26</v>
      </c>
      <c r="Z4" s="1" t="s">
        <v>27</v>
      </c>
      <c r="AA4" s="12">
        <v>11</v>
      </c>
      <c r="AB4" s="12">
        <v>0</v>
      </c>
      <c r="AC4" s="12">
        <v>10</v>
      </c>
      <c r="AD4" s="12">
        <v>5</v>
      </c>
      <c r="AE4" s="12">
        <v>35</v>
      </c>
      <c r="AF4" s="65">
        <v>0.53839999999999999</v>
      </c>
      <c r="AG4" s="10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2019</v>
      </c>
      <c r="Y5" s="12" t="s">
        <v>30</v>
      </c>
      <c r="Z5" s="1" t="s">
        <v>27</v>
      </c>
      <c r="AA5" s="12">
        <v>16</v>
      </c>
      <c r="AB5" s="12">
        <v>0</v>
      </c>
      <c r="AC5" s="12">
        <v>15</v>
      </c>
      <c r="AD5" s="12">
        <v>5</v>
      </c>
      <c r="AE5" s="12">
        <v>68</v>
      </c>
      <c r="AF5" s="65">
        <v>0.59640000000000004</v>
      </c>
      <c r="AG5" s="17">
        <v>114</v>
      </c>
      <c r="AH5" s="38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2020</v>
      </c>
      <c r="Y6" s="12" t="s">
        <v>26</v>
      </c>
      <c r="Z6" s="1" t="s">
        <v>27</v>
      </c>
      <c r="AA6" s="12">
        <v>8</v>
      </c>
      <c r="AB6" s="12">
        <v>0</v>
      </c>
      <c r="AC6" s="12">
        <v>4</v>
      </c>
      <c r="AD6" s="12">
        <v>5</v>
      </c>
      <c r="AE6" s="12">
        <v>17</v>
      </c>
      <c r="AF6" s="30">
        <v>0.4047</v>
      </c>
      <c r="AG6" s="17">
        <v>42</v>
      </c>
      <c r="AH6" s="38"/>
      <c r="AI6" s="7"/>
      <c r="AJ6" s="7"/>
      <c r="AK6" s="7"/>
      <c r="AL6" s="66"/>
      <c r="AM6" s="12"/>
      <c r="AN6" s="12"/>
      <c r="AO6" s="12"/>
      <c r="AP6" s="12"/>
      <c r="AQ6" s="12"/>
      <c r="AR6" s="62"/>
      <c r="AS6" s="63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/>
      <c r="Y7" s="12"/>
      <c r="Z7" s="1"/>
      <c r="AA7" s="12"/>
      <c r="AB7" s="12"/>
      <c r="AC7" s="12"/>
      <c r="AD7" s="12"/>
      <c r="AE7" s="12"/>
      <c r="AF7" s="30"/>
      <c r="AG7" s="17"/>
      <c r="AH7" s="38"/>
      <c r="AI7" s="7"/>
      <c r="AJ7" s="7"/>
      <c r="AK7" s="7"/>
      <c r="AL7" s="66"/>
      <c r="AM7" s="12"/>
      <c r="AN7" s="12"/>
      <c r="AO7" s="13"/>
      <c r="AP7" s="12"/>
      <c r="AQ7" s="12"/>
      <c r="AR7" s="62"/>
      <c r="AS7" s="63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67">
        <v>2022</v>
      </c>
      <c r="Y8" s="67" t="s">
        <v>34</v>
      </c>
      <c r="Z8" s="68" t="s">
        <v>27</v>
      </c>
      <c r="AA8" s="67">
        <v>9</v>
      </c>
      <c r="AB8" s="67">
        <v>2</v>
      </c>
      <c r="AC8" s="67">
        <v>11</v>
      </c>
      <c r="AD8" s="67">
        <v>15</v>
      </c>
      <c r="AE8" s="67">
        <v>43</v>
      </c>
      <c r="AF8" s="69">
        <v>0.79630000000000001</v>
      </c>
      <c r="AG8" s="70">
        <v>54</v>
      </c>
      <c r="AH8" s="38"/>
      <c r="AI8" s="7"/>
      <c r="AJ8" s="7"/>
      <c r="AK8" s="7"/>
      <c r="AL8" s="10"/>
      <c r="AM8" s="12"/>
      <c r="AN8" s="12"/>
      <c r="AO8" s="13"/>
      <c r="AP8" s="12"/>
      <c r="AQ8" s="12"/>
      <c r="AR8" s="62"/>
      <c r="AS8" s="6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67">
        <v>2022</v>
      </c>
      <c r="C9" s="67" t="s">
        <v>31</v>
      </c>
      <c r="D9" s="68" t="s">
        <v>32</v>
      </c>
      <c r="E9" s="67">
        <v>6</v>
      </c>
      <c r="F9" s="67">
        <v>0</v>
      </c>
      <c r="G9" s="67">
        <v>0</v>
      </c>
      <c r="H9" s="67">
        <v>0</v>
      </c>
      <c r="I9" s="67">
        <v>5</v>
      </c>
      <c r="J9" s="69">
        <v>0.29409999999999997</v>
      </c>
      <c r="K9" s="70">
        <v>17</v>
      </c>
      <c r="L9" s="38"/>
      <c r="M9" s="7"/>
      <c r="N9" s="7"/>
      <c r="O9" s="7"/>
      <c r="P9" s="10"/>
      <c r="Q9" s="12">
        <v>2</v>
      </c>
      <c r="R9" s="12">
        <v>0</v>
      </c>
      <c r="S9" s="12">
        <v>2</v>
      </c>
      <c r="T9" s="12">
        <v>0</v>
      </c>
      <c r="U9" s="12">
        <v>5</v>
      </c>
      <c r="V9" s="30">
        <v>0.45450000000000002</v>
      </c>
      <c r="W9" s="10">
        <v>11</v>
      </c>
      <c r="X9" s="12">
        <v>2023</v>
      </c>
      <c r="Y9" s="12" t="s">
        <v>35</v>
      </c>
      <c r="Z9" s="1" t="s">
        <v>27</v>
      </c>
      <c r="AA9" s="12">
        <v>16</v>
      </c>
      <c r="AB9" s="12">
        <v>2</v>
      </c>
      <c r="AC9" s="12">
        <v>27</v>
      </c>
      <c r="AD9" s="12">
        <v>23</v>
      </c>
      <c r="AE9" s="12">
        <v>68</v>
      </c>
      <c r="AF9" s="65">
        <v>0.70833333333333337</v>
      </c>
      <c r="AG9" s="10">
        <v>96</v>
      </c>
      <c r="AH9" s="38"/>
      <c r="AI9" s="7"/>
      <c r="AJ9" s="7" t="s">
        <v>30</v>
      </c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7</v>
      </c>
      <c r="AR9" s="62">
        <v>0.58299999999999996</v>
      </c>
      <c r="AS9" s="17">
        <v>12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58" t="s">
        <v>13</v>
      </c>
      <c r="C10" s="59"/>
      <c r="D10" s="60"/>
      <c r="E10" s="34">
        <f>SUM(E4:E9)</f>
        <v>6</v>
      </c>
      <c r="F10" s="34">
        <f>SUM(F4:F9)</f>
        <v>0</v>
      </c>
      <c r="G10" s="34">
        <f>SUM(G4:G9)</f>
        <v>0</v>
      </c>
      <c r="H10" s="34">
        <f>SUM(H4:H9)</f>
        <v>0</v>
      </c>
      <c r="I10" s="34">
        <f>SUM(I4:I9)</f>
        <v>5</v>
      </c>
      <c r="J10" s="35">
        <f>PRODUCT(I10/K10)</f>
        <v>0.29411764705882354</v>
      </c>
      <c r="K10" s="19">
        <f>SUM(K4:K9)</f>
        <v>17</v>
      </c>
      <c r="L10" s="16"/>
      <c r="M10" s="27"/>
      <c r="N10" s="39"/>
      <c r="O10" s="40"/>
      <c r="P10" s="10"/>
      <c r="Q10" s="34">
        <f>SUM(Q4:Q9)</f>
        <v>2</v>
      </c>
      <c r="R10" s="34">
        <f>SUM(R4:R9)</f>
        <v>0</v>
      </c>
      <c r="S10" s="34">
        <f>SUM(S4:S9)</f>
        <v>2</v>
      </c>
      <c r="T10" s="34">
        <f>SUM(T4:T9)</f>
        <v>0</v>
      </c>
      <c r="U10" s="34">
        <f>SUM(U4:U9)</f>
        <v>5</v>
      </c>
      <c r="V10" s="35">
        <f>PRODUCT(U10/W10)</f>
        <v>0.45454545454545453</v>
      </c>
      <c r="W10" s="19">
        <f>SUM(W4:W9)</f>
        <v>11</v>
      </c>
      <c r="X10" s="61" t="s">
        <v>13</v>
      </c>
      <c r="Y10" s="11"/>
      <c r="Z10" s="9"/>
      <c r="AA10" s="34">
        <f>SUM(AA4:AA9)</f>
        <v>60</v>
      </c>
      <c r="AB10" s="34">
        <f>SUM(AB4:AB9)</f>
        <v>4</v>
      </c>
      <c r="AC10" s="34">
        <f>SUM(AC4:AC9)</f>
        <v>67</v>
      </c>
      <c r="AD10" s="34">
        <f>SUM(AD4:AD9)</f>
        <v>53</v>
      </c>
      <c r="AE10" s="34">
        <f>SUM(AE4:AE9)</f>
        <v>231</v>
      </c>
      <c r="AF10" s="35">
        <f>PRODUCT(AE10/AG10)</f>
        <v>0.62264150943396224</v>
      </c>
      <c r="AG10" s="19">
        <f>SUM(AG4:AG9)</f>
        <v>371</v>
      </c>
      <c r="AH10" s="16"/>
      <c r="AI10" s="27"/>
      <c r="AJ10" s="39"/>
      <c r="AK10" s="40"/>
      <c r="AL10" s="10"/>
      <c r="AM10" s="34">
        <f>SUM(AM4:AM9)</f>
        <v>2</v>
      </c>
      <c r="AN10" s="34">
        <f>SUM(AN4:AN9)</f>
        <v>0</v>
      </c>
      <c r="AO10" s="34">
        <f>SUM(AO4:AO9)</f>
        <v>1</v>
      </c>
      <c r="AP10" s="34">
        <f>SUM(AP4:AP9)</f>
        <v>0</v>
      </c>
      <c r="AQ10" s="34">
        <f>SUM(AQ4:AQ9)</f>
        <v>7</v>
      </c>
      <c r="AR10" s="35">
        <f>PRODUCT(AQ10/AS10)</f>
        <v>0.58333333333333337</v>
      </c>
      <c r="AS10" s="37">
        <f>SUM(AS4:AS9)</f>
        <v>12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6"/>
      <c r="K11" s="17"/>
      <c r="L11" s="10"/>
      <c r="M11" s="10"/>
      <c r="N11" s="10"/>
      <c r="O11" s="10"/>
      <c r="P11" s="15"/>
      <c r="Q11" s="15"/>
      <c r="R11" s="15"/>
      <c r="S11" s="15"/>
      <c r="T11" s="15"/>
      <c r="U11" s="10"/>
      <c r="V11" s="10"/>
      <c r="W11" s="17"/>
      <c r="X11" s="15"/>
      <c r="Y11" s="15"/>
      <c r="Z11" s="15"/>
      <c r="AA11" s="15"/>
      <c r="AB11" s="15"/>
      <c r="AC11" s="15"/>
      <c r="AD11" s="15"/>
      <c r="AE11" s="15"/>
      <c r="AF11" s="36"/>
      <c r="AG11" s="17"/>
      <c r="AH11" s="10"/>
      <c r="AI11" s="10"/>
      <c r="AJ11" s="10"/>
      <c r="AK11" s="10"/>
      <c r="AL11" s="15"/>
      <c r="AM11" s="15"/>
      <c r="AN11" s="15"/>
      <c r="AO11" s="15"/>
      <c r="AP11" s="15"/>
      <c r="AQ11" s="10"/>
      <c r="AR11" s="10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5" t="s">
        <v>16</v>
      </c>
      <c r="C12" s="46"/>
      <c r="D12" s="47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5"/>
      <c r="R12" s="15" t="s">
        <v>10</v>
      </c>
      <c r="S12" s="15"/>
      <c r="T12" s="51" t="s">
        <v>28</v>
      </c>
      <c r="U12" s="10"/>
      <c r="V12" s="17"/>
      <c r="W12" s="17"/>
      <c r="X12" s="17"/>
      <c r="Y12" s="17"/>
      <c r="Z12" s="17"/>
      <c r="AA12" s="17"/>
      <c r="AB12" s="17"/>
      <c r="AC12" s="15"/>
      <c r="AD12" s="15"/>
      <c r="AE12" s="15"/>
      <c r="AF12" s="15"/>
      <c r="AG12" s="15"/>
      <c r="AH12" s="15"/>
      <c r="AI12" s="15"/>
      <c r="AJ12" s="15"/>
      <c r="AK12" s="15"/>
      <c r="AM12" s="17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8" t="s">
        <v>15</v>
      </c>
      <c r="C13" s="3"/>
      <c r="D13" s="49"/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57">
        <v>0</v>
      </c>
      <c r="K13" s="15"/>
      <c r="L13" s="50">
        <v>0</v>
      </c>
      <c r="M13" s="50">
        <v>0</v>
      </c>
      <c r="N13" s="50">
        <v>0</v>
      </c>
      <c r="O13" s="50">
        <v>0</v>
      </c>
      <c r="Q13" s="15"/>
      <c r="R13" s="15"/>
      <c r="S13" s="15"/>
      <c r="T13" s="51" t="s">
        <v>24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1" t="s">
        <v>11</v>
      </c>
      <c r="C14" s="32"/>
      <c r="D14" s="33"/>
      <c r="E14" s="44">
        <f>PRODUCT(E10+Q10)</f>
        <v>8</v>
      </c>
      <c r="F14" s="44">
        <f>PRODUCT(F10+R10)</f>
        <v>0</v>
      </c>
      <c r="G14" s="44">
        <f>PRODUCT(G10+S10)</f>
        <v>2</v>
      </c>
      <c r="H14" s="44">
        <f>PRODUCT(H10+T10)</f>
        <v>0</v>
      </c>
      <c r="I14" s="44">
        <f>PRODUCT(I10+U10)</f>
        <v>10</v>
      </c>
      <c r="J14" s="57">
        <f>PRODUCT(I14/K14)</f>
        <v>0.35714285714285715</v>
      </c>
      <c r="K14" s="15">
        <f>PRODUCT(K10+W10)</f>
        <v>28</v>
      </c>
      <c r="L14" s="50">
        <f>PRODUCT((F14+G14)/E14)</f>
        <v>0.25</v>
      </c>
      <c r="M14" s="50">
        <f>PRODUCT(H14/E14)</f>
        <v>0</v>
      </c>
      <c r="N14" s="50">
        <f>PRODUCT((F14+G14+H14)/E14)</f>
        <v>0.25</v>
      </c>
      <c r="O14" s="50">
        <f>PRODUCT(I14/E14)</f>
        <v>1.25</v>
      </c>
      <c r="Q14" s="15"/>
      <c r="R14" s="15"/>
      <c r="S14" s="15"/>
      <c r="T14" s="15" t="s">
        <v>33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8" t="s">
        <v>12</v>
      </c>
      <c r="C15" s="29"/>
      <c r="D15" s="28"/>
      <c r="E15" s="44">
        <f>PRODUCT(AA10+AM10)</f>
        <v>62</v>
      </c>
      <c r="F15" s="44">
        <f>PRODUCT(AB10+AN10)</f>
        <v>4</v>
      </c>
      <c r="G15" s="44">
        <f>PRODUCT(AC10+AO10)</f>
        <v>68</v>
      </c>
      <c r="H15" s="44">
        <f>PRODUCT(AD10+AP10)</f>
        <v>53</v>
      </c>
      <c r="I15" s="44">
        <f>PRODUCT(AE10+AQ10)</f>
        <v>238</v>
      </c>
      <c r="J15" s="57">
        <f>PRODUCT(I15/K15)</f>
        <v>0.62140992167101827</v>
      </c>
      <c r="K15" s="10">
        <f>PRODUCT(AG10+AS10)</f>
        <v>383</v>
      </c>
      <c r="L15" s="50">
        <f>PRODUCT((F15+G15)/E15)</f>
        <v>1.1612903225806452</v>
      </c>
      <c r="M15" s="50">
        <f>PRODUCT(H15/E15)</f>
        <v>0.85483870967741937</v>
      </c>
      <c r="N15" s="50">
        <f>PRODUCT((F15+G15+H15)/E15)</f>
        <v>2.0161290322580645</v>
      </c>
      <c r="O15" s="50">
        <f>PRODUCT(I15/E15)</f>
        <v>3.838709677419355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0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1" t="s">
        <v>13</v>
      </c>
      <c r="C16" s="42"/>
      <c r="D16" s="43"/>
      <c r="E16" s="44">
        <f>SUM(E13:E15)</f>
        <v>70</v>
      </c>
      <c r="F16" s="44">
        <f t="shared" ref="F16:I16" si="0">SUM(F13:F15)</f>
        <v>4</v>
      </c>
      <c r="G16" s="44">
        <f t="shared" si="0"/>
        <v>70</v>
      </c>
      <c r="H16" s="44">
        <f t="shared" si="0"/>
        <v>53</v>
      </c>
      <c r="I16" s="44">
        <f t="shared" si="0"/>
        <v>248</v>
      </c>
      <c r="J16" s="57">
        <f>PRODUCT(I16/K16)</f>
        <v>0.6034063260340633</v>
      </c>
      <c r="K16" s="15">
        <f>SUM(K13:K15)</f>
        <v>411</v>
      </c>
      <c r="L16" s="50">
        <f>PRODUCT((F16+G16)/E16)</f>
        <v>1.0571428571428572</v>
      </c>
      <c r="M16" s="50">
        <f>PRODUCT(H16/E16)</f>
        <v>0.75714285714285712</v>
      </c>
      <c r="N16" s="50">
        <f>PRODUCT((F16+G16+H16)/E16)</f>
        <v>1.8142857142857143</v>
      </c>
      <c r="O16" s="50">
        <f>PRODUCT(I16/E16)</f>
        <v>3.5428571428571427</v>
      </c>
      <c r="Q16" s="10"/>
      <c r="R16" s="10"/>
      <c r="S16" s="10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0"/>
      <c r="F17" s="10"/>
      <c r="G17" s="10"/>
      <c r="H17" s="10"/>
      <c r="I17" s="10"/>
      <c r="J17" s="15"/>
      <c r="K17" s="15"/>
      <c r="L17" s="10"/>
      <c r="M17" s="10"/>
      <c r="N17" s="10"/>
      <c r="O17" s="10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0"/>
      <c r="AL181" s="10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</sheetData>
  <sortState xmlns:xlrd2="http://schemas.microsoft.com/office/spreadsheetml/2017/richdata2" ref="X8:AS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2023-09-02T10:45:50Z</dcterms:modified>
</cp:coreProperties>
</file>